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tica" sheetId="1" state="visible" r:id="rId2"/>
    <sheet name="Vysledky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<sst xmlns="http://schemas.openxmlformats.org/spreadsheetml/2006/main" count="44" uniqueCount="43">
  <si>
    <t xml:space="preserve">Parametre modelu</t>
  </si>
  <si>
    <t xml:space="preserve">Pomocné veličiny</t>
  </si>
  <si>
    <t xml:space="preserve">%GC</t>
  </si>
  <si>
    <t xml:space="preserve">Pr(X=A)</t>
  </si>
  <si>
    <t xml:space="preserve">%identity</t>
  </si>
  <si>
    <t xml:space="preserve">Pr(X=C)</t>
  </si>
  <si>
    <t xml:space="preserve">Pr(X=Y) v R</t>
  </si>
  <si>
    <t xml:space="preserve">Nezahodenie</t>
  </si>
  <si>
    <t xml:space="preserve">Zahodenie</t>
  </si>
  <si>
    <t xml:space="preserve">Páry nukleotidov</t>
  </si>
  <si>
    <t xml:space="preserve">Pravd. páru v modeli H</t>
  </si>
  <si>
    <t xml:space="preserve">Pravd. páru v modeli R</t>
  </si>
  <si>
    <t xml:space="preserve">log odds
log(Pr H / Pr R)</t>
  </si>
  <si>
    <t xml:space="preserve">Skóre
10*log zaokrúh.</t>
  </si>
  <si>
    <t xml:space="preserve">Počet párov</t>
  </si>
  <si>
    <t xml:space="preserve">%GC v páre</t>
  </si>
  <si>
    <t xml:space="preserve">AA, TT</t>
  </si>
  <si>
    <t xml:space="preserve">CC, GG</t>
  </si>
  <si>
    <t xml:space="preserve">AT, TA</t>
  </si>
  <si>
    <t xml:space="preserve">AC, AG, CA, CT, GA, GT, TC, TG</t>
  </si>
  <si>
    <t xml:space="preserve">CG, GC</t>
  </si>
  <si>
    <t xml:space="preserve">Kontrolné súčty</t>
  </si>
  <si>
    <t xml:space="preserve">Súčet pr </t>
  </si>
  <si>
    <t xml:space="preserve">Pr zhody</t>
  </si>
  <si>
    <t xml:space="preserve">GC%</t>
  </si>
  <si>
    <t xml:space="preserve">Zarovnanie ACT s ACC</t>
  </si>
  <si>
    <t xml:space="preserve">Pr v H</t>
  </si>
  <si>
    <t xml:space="preserve">Pr v R</t>
  </si>
  <si>
    <t xml:space="preserve">log(Pr v H/Pr v R)</t>
  </si>
  <si>
    <t xml:space="preserve">skore</t>
  </si>
  <si>
    <t xml:space="preserve">skore zhody AA, TT</t>
  </si>
  <si>
    <t xml:space="preserve">skore zhody CC, GG</t>
  </si>
  <si>
    <t xml:space="preserve">skore nezhody</t>
  </si>
  <si>
    <t xml:space="preserve">70%id, 10%GC</t>
  </si>
  <si>
    <t xml:space="preserve">70%id, 20%GC</t>
  </si>
  <si>
    <t xml:space="preserve">70%id, 30%GC</t>
  </si>
  <si>
    <t xml:space="preserve">70%id, 40%GC</t>
  </si>
  <si>
    <t xml:space="preserve">70%id, 50%GC</t>
  </si>
  <si>
    <t xml:space="preserve">25%id, 50%GC</t>
  </si>
  <si>
    <t xml:space="preserve">50%id, 50% GC</t>
  </si>
  <si>
    <t xml:space="preserve">80%id, 50%GC</t>
  </si>
  <si>
    <t xml:space="preserve">90%id, 50%GC</t>
  </si>
  <si>
    <t xml:space="preserve">95%id, 50%GC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</si>
</sst>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409]#,##0.00;[RED]\-[$$-409]#,##0.00"/>
    <numFmt numFmtId="166" formatCode="0.0000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b val="true"/>
      <i val="true"/>
      <sz val="16"/>
      <name val="Arial"/>
      <family val="2"/>
    </font>
    <font>
      <b val="true"/>
      <sz val="10"/>
      <name val="Arial"/>
      <family val="2"/>
    </font>
    <font>
      <b val="true"/>
      <sz val="10"/>
      <color rgb="FF808080"/>
      <name val="Arial"/>
      <family val="2"/>
    </font>
    <font>
      <sz val="10"/>
      <color rgb="FF80808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" xfId="20" builtinId="53" customBuiltin="true"/>
    <cellStyle name="Result2" xfId="21" builtinId="53" customBuiltin="true"/>
    <cellStyle name="Heading" xfId="22" builtinId="53" customBuiltin="true"/>
    <cellStyle name="Heading1" xfId="23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213" zoomScaleNormal="213" zoomScalePageLayoutView="100" workbookViewId="0">
      <selection pane="topLeft" activeCell="B22" activeCellId="0" sqref="B22"/>
    </sheetView>
  </sheetViews>
  <sheetFormatPr defaultRowHeight="12.1" zeroHeight="false" outlineLevelRow="0" outlineLevelCol="0"/>
  <cols>
    <col collapsed="false" customWidth="true" hidden="false" outlineLevel="0" max="1" min="1" style="0" width="18.46"/>
    <col collapsed="false" customWidth="true" hidden="false" outlineLevel="0" max="2" min="2" style="0" width="10.63"/>
    <col collapsed="false" customWidth="true" hidden="false" outlineLevel="0" max="3" min="3" style="0" width="9.97"/>
    <col collapsed="false" customWidth="true" hidden="false" outlineLevel="0" max="4" min="4" style="0" width="8.8"/>
    <col collapsed="false" customWidth="false" hidden="false" outlineLevel="0" max="1025" min="5" style="0" width="11.52"/>
  </cols>
  <sheetData>
    <row r="1" customFormat="false" ht="12.1" hidden="false" customHeight="false" outlineLevel="0" collapsed="false">
      <c r="A1" s="1" t="s">
        <v>0</v>
      </c>
      <c r="E1" s="2" t="s">
        <v>1</v>
      </c>
      <c r="F1" s="3"/>
    </row>
    <row r="2" customFormat="false" ht="12.1" hidden="false" customHeight="false" outlineLevel="0" collapsed="false">
      <c r="A2" s="0" t="s">
        <v>2</v>
      </c>
      <c r="B2" s="0" t="n">
        <v>0.4</v>
      </c>
      <c r="E2" s="3" t="s">
        <v>3</v>
      </c>
      <c r="F2" s="3" t="n">
        <f aca="false">(1-$B$2)/2</f>
        <v>0.3</v>
      </c>
    </row>
    <row r="3" customFormat="false" ht="12.1" hidden="false" customHeight="false" outlineLevel="0" collapsed="false">
      <c r="A3" s="0" t="s">
        <v>4</v>
      </c>
      <c r="B3" s="0" t="n">
        <v>0.7</v>
      </c>
      <c r="E3" s="3" t="s">
        <v>5</v>
      </c>
      <c r="F3" s="3" t="n">
        <f aca="false">$B$2/2</f>
        <v>0.2</v>
      </c>
    </row>
    <row r="4" customFormat="false" ht="12.1" hidden="false" customHeight="false" outlineLevel="0" collapsed="false">
      <c r="E4" s="3" t="s">
        <v>6</v>
      </c>
      <c r="F4" s="3" t="n">
        <f aca="false">2*F2*F2+2*F3*F3</f>
        <v>0.26</v>
      </c>
    </row>
    <row r="5" customFormat="false" ht="12.1" hidden="false" customHeight="false" outlineLevel="0" collapsed="false">
      <c r="E5" s="3" t="s">
        <v>7</v>
      </c>
      <c r="F5" s="3" t="n">
        <f aca="false">(B3-F4)/(1-F4)</f>
        <v>0.594594594594595</v>
      </c>
    </row>
    <row r="6" customFormat="false" ht="12.1" hidden="false" customHeight="false" outlineLevel="0" collapsed="false">
      <c r="E6" s="3" t="s">
        <v>8</v>
      </c>
      <c r="F6" s="3" t="n">
        <f aca="false">1-F5</f>
        <v>0.405405405405405</v>
      </c>
    </row>
    <row r="8" customFormat="false" ht="40.25" hidden="false" customHeight="false" outlineLevel="0" collapsed="false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H8" s="3" t="s">
        <v>14</v>
      </c>
      <c r="I8" s="3" t="s">
        <v>15</v>
      </c>
    </row>
    <row r="9" customFormat="false" ht="12.1" hidden="false" customHeight="false" outlineLevel="0" collapsed="false">
      <c r="A9" s="1" t="s">
        <v>16</v>
      </c>
      <c r="B9" s="6" t="n">
        <f aca="false">$F$2*($F$5+$F$6*$F$2)</f>
        <v>0.214864864864865</v>
      </c>
      <c r="C9" s="0" t="n">
        <f aca="false">$F$2*$F$2</f>
        <v>0.09</v>
      </c>
      <c r="D9" s="6" t="n">
        <f aca="false">LOG(B9/C9)</f>
        <v>0.37792289515015</v>
      </c>
      <c r="E9" s="0" t="n">
        <f aca="false">ROUND(D9*10,0)</f>
        <v>4</v>
      </c>
      <c r="H9" s="3" t="n">
        <v>2</v>
      </c>
      <c r="I9" s="3" t="n">
        <v>0</v>
      </c>
    </row>
    <row r="10" customFormat="false" ht="12.1" hidden="false" customHeight="false" outlineLevel="0" collapsed="false">
      <c r="A10" s="1" t="s">
        <v>17</v>
      </c>
      <c r="B10" s="6" t="n">
        <f aca="false">$F$3*($F$5+$F$6*$F$3)</f>
        <v>0.135135135135135</v>
      </c>
      <c r="C10" s="0" t="n">
        <f aca="false">$F$3*$F$3</f>
        <v>0.04</v>
      </c>
      <c r="D10" s="6" t="n">
        <f aca="false">LOG(B10/C10)</f>
        <v>0.528708288941061</v>
      </c>
      <c r="E10" s="0" t="n">
        <f aca="false">ROUND(D10*10,0)</f>
        <v>5</v>
      </c>
      <c r="H10" s="3" t="n">
        <v>2</v>
      </c>
      <c r="I10" s="3" t="n">
        <v>1</v>
      </c>
    </row>
    <row r="11" customFormat="false" ht="12.1" hidden="false" customHeight="false" outlineLevel="0" collapsed="false">
      <c r="A11" s="1" t="s">
        <v>18</v>
      </c>
      <c r="B11" s="6" t="n">
        <f aca="false">$F$2*$F$6*$F$2</f>
        <v>0.0364864864864865</v>
      </c>
      <c r="C11" s="0" t="n">
        <f aca="false">$F$2*$F$2</f>
        <v>0.09</v>
      </c>
      <c r="D11" s="6" t="n">
        <f aca="false">LOG(B11/C11)</f>
        <v>-0.392110465011314</v>
      </c>
      <c r="E11" s="0" t="n">
        <f aca="false">ROUND(D11*10,0)</f>
        <v>-4</v>
      </c>
      <c r="H11" s="3" t="n">
        <v>2</v>
      </c>
      <c r="I11" s="3" t="n">
        <v>0</v>
      </c>
    </row>
    <row r="12" customFormat="false" ht="27.3" hidden="false" customHeight="false" outlineLevel="0" collapsed="false">
      <c r="A12" s="5" t="s">
        <v>19</v>
      </c>
      <c r="B12" s="6" t="n">
        <f aca="false">$F$2*$F$6*$F$3</f>
        <v>0.0243243243243243</v>
      </c>
      <c r="C12" s="7" t="n">
        <f aca="false">$F$2*$F$3</f>
        <v>0.06</v>
      </c>
      <c r="D12" s="6" t="n">
        <f aca="false">LOG(B12/C12)</f>
        <v>-0.392110465011314</v>
      </c>
      <c r="E12" s="0" t="n">
        <f aca="false">ROUND(D12*10,0)</f>
        <v>-4</v>
      </c>
      <c r="H12" s="3" t="n">
        <v>8</v>
      </c>
      <c r="I12" s="3" t="n">
        <v>0.5</v>
      </c>
    </row>
    <row r="13" customFormat="false" ht="12.1" hidden="false" customHeight="false" outlineLevel="0" collapsed="false">
      <c r="A13" s="1" t="s">
        <v>20</v>
      </c>
      <c r="B13" s="6" t="n">
        <f aca="false">$F$3*$F$6*$F$3</f>
        <v>0.0162162162162162</v>
      </c>
      <c r="C13" s="0" t="n">
        <f aca="false">$F$3*$F$3</f>
        <v>0.04</v>
      </c>
      <c r="D13" s="6" t="n">
        <f aca="false">LOG(B13/C13)</f>
        <v>-0.392110465011314</v>
      </c>
      <c r="E13" s="0" t="n">
        <f aca="false">ROUND(D13*10,0)</f>
        <v>-4</v>
      </c>
      <c r="H13" s="3" t="n">
        <v>2</v>
      </c>
      <c r="I13" s="3" t="n">
        <v>1</v>
      </c>
    </row>
    <row r="16" customFormat="false" ht="12.1" hidden="false" customHeight="false" outlineLevel="0" collapsed="false">
      <c r="A16" s="2" t="s">
        <v>21</v>
      </c>
      <c r="B16" s="3"/>
      <c r="C16" s="3"/>
    </row>
    <row r="17" customFormat="false" ht="12.1" hidden="false" customHeight="false" outlineLevel="0" collapsed="false">
      <c r="A17" s="3" t="s">
        <v>22</v>
      </c>
      <c r="B17" s="3" t="n">
        <f aca="false">SUMPRODUCT(B$9:B$13,$H$9:$H$13)</f>
        <v>1</v>
      </c>
      <c r="C17" s="3" t="n">
        <f aca="false">SUMPRODUCT(C$9:C$13,$H$9:$H$13)</f>
        <v>1</v>
      </c>
    </row>
    <row r="18" customFormat="false" ht="12.1" hidden="false" customHeight="false" outlineLevel="0" collapsed="false">
      <c r="A18" s="3" t="s">
        <v>23</v>
      </c>
      <c r="B18" s="3" t="n">
        <f aca="false">SUMPRODUCT(B$9:B$10,$H$9:$H$10)</f>
        <v>0.7</v>
      </c>
      <c r="C18" s="3" t="n">
        <f aca="false">SUMPRODUCT(C$9:C$10,$H$9:$H$10)</f>
        <v>0.26</v>
      </c>
    </row>
    <row r="19" customFormat="false" ht="12.1" hidden="false" customHeight="false" outlineLevel="0" collapsed="false">
      <c r="A19" s="3" t="s">
        <v>24</v>
      </c>
      <c r="B19" s="3" t="n">
        <f aca="false">SUMPRODUCT(B$9:B$13,$H$9:$H$13,$I$9:$I$13)</f>
        <v>0.4</v>
      </c>
      <c r="C19" s="3" t="n">
        <f aca="false">SUMPRODUCT(C$9:C$13,$H$9:$H$13,$I$9:$I$13)</f>
        <v>0.4</v>
      </c>
    </row>
    <row r="21" customFormat="false" ht="14.35" hidden="false" customHeight="false" outlineLevel="0" collapsed="false">
      <c r="A21" s="1" t="s">
        <v>25</v>
      </c>
    </row>
    <row r="22" customFormat="false" ht="12.1" hidden="false" customHeight="false" outlineLevel="0" collapsed="false">
      <c r="A22" s="1" t="s">
        <v>26</v>
      </c>
      <c r="B22" s="8"/>
    </row>
    <row r="23" customFormat="false" ht="12.1" hidden="false" customHeight="false" outlineLevel="0" collapsed="false">
      <c r="A23" s="1" t="s">
        <v>27</v>
      </c>
      <c r="B23" s="8"/>
    </row>
    <row r="24" customFormat="false" ht="12.1" hidden="false" customHeight="false" outlineLevel="0" collapsed="false">
      <c r="A24" s="1" t="s">
        <v>28</v>
      </c>
      <c r="B24" s="8"/>
    </row>
    <row r="25" customFormat="false" ht="14.35" hidden="false" customHeight="false" outlineLevel="0" collapsed="false">
      <c r="A25" s="1" t="s">
        <v>29</v>
      </c>
      <c r="B25" s="8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3"/>
  <sheetViews>
    <sheetView showFormulas="false" showGridLines="true" showRowColHeaders="true" showZeros="true" rightToLeft="false" tabSelected="false" showOutlineSymbols="true" defaultGridColor="true" view="normal" topLeftCell="A1" colorId="64" zoomScale="213" zoomScaleNormal="213" zoomScalePageLayoutView="100" workbookViewId="0">
      <selection pane="topLeft" activeCell="D7" activeCellId="0" sqref="D7"/>
    </sheetView>
  </sheetViews>
  <sheetFormatPr defaultRowHeight="12.8" zeroHeight="false" outlineLevelRow="0" outlineLevelCol="0"/>
  <cols>
    <col collapsed="false" customWidth="false" hidden="false" outlineLevel="0" max="1" min="1" style="0" width="11.52"/>
    <col collapsed="false" customWidth="true" hidden="false" outlineLevel="0" max="2" min="2" style="0" width="13.55"/>
    <col collapsed="false" customWidth="true" hidden="false" outlineLevel="0" max="3" min="3" style="0" width="14.59"/>
    <col collapsed="false" customWidth="false" hidden="false" outlineLevel="0" max="1025" min="4" style="0" width="11.52"/>
  </cols>
  <sheetData>
    <row r="1" customFormat="false" ht="13.65" hidden="false" customHeight="false" outlineLevel="0" collapsed="false">
      <c r="B1" s="0" t="s">
        <v>30</v>
      </c>
      <c r="C1" s="0" t="s">
        <v>31</v>
      </c>
      <c r="D1" s="0" t="s">
        <v>32</v>
      </c>
    </row>
    <row r="2" customFormat="false" ht="12.1" hidden="false" customHeight="false" outlineLevel="0" collapsed="false">
      <c r="A2" s="0" t="s">
        <v>33</v>
      </c>
      <c r="B2" s="8"/>
      <c r="C2" s="8"/>
      <c r="D2" s="8"/>
    </row>
    <row r="3" customFormat="false" ht="12.1" hidden="false" customHeight="false" outlineLevel="0" collapsed="false">
      <c r="A3" s="0" t="s">
        <v>34</v>
      </c>
      <c r="B3" s="8"/>
      <c r="C3" s="8"/>
      <c r="D3" s="8"/>
    </row>
    <row r="4" customFormat="false" ht="12.1" hidden="false" customHeight="false" outlineLevel="0" collapsed="false">
      <c r="A4" s="0" t="s">
        <v>35</v>
      </c>
      <c r="B4" s="8"/>
      <c r="C4" s="8"/>
      <c r="D4" s="8"/>
    </row>
    <row r="5" customFormat="false" ht="12.1" hidden="false" customHeight="false" outlineLevel="0" collapsed="false">
      <c r="A5" s="0" t="s">
        <v>36</v>
      </c>
      <c r="B5" s="9" t="n">
        <v>4</v>
      </c>
      <c r="C5" s="9" t="n">
        <v>5</v>
      </c>
      <c r="D5" s="9" t="n">
        <v>-4</v>
      </c>
    </row>
    <row r="6" customFormat="false" ht="12.1" hidden="false" customHeight="false" outlineLevel="0" collapsed="false">
      <c r="A6" s="0" t="s">
        <v>37</v>
      </c>
      <c r="B6" s="8"/>
      <c r="C6" s="8"/>
      <c r="D6" s="8"/>
    </row>
    <row r="8" customFormat="false" ht="12.1" hidden="false" customHeight="false" outlineLevel="0" collapsed="false">
      <c r="A8" s="0" t="s">
        <v>38</v>
      </c>
      <c r="B8" s="8"/>
      <c r="C8" s="8"/>
      <c r="D8" s="8"/>
    </row>
    <row r="9" customFormat="false" ht="12.1" hidden="false" customHeight="false" outlineLevel="0" collapsed="false">
      <c r="A9" s="0" t="s">
        <v>39</v>
      </c>
      <c r="B9" s="8"/>
      <c r="C9" s="8"/>
      <c r="D9" s="8"/>
    </row>
    <row r="10" customFormat="false" ht="12.1" hidden="false" customHeight="false" outlineLevel="0" collapsed="false">
      <c r="A10" s="0" t="s">
        <v>37</v>
      </c>
      <c r="B10" s="8"/>
      <c r="C10" s="8"/>
      <c r="D10" s="8"/>
    </row>
    <row r="11" customFormat="false" ht="12.1" hidden="false" customHeight="false" outlineLevel="0" collapsed="false">
      <c r="A11" s="0" t="s">
        <v>40</v>
      </c>
      <c r="B11" s="8"/>
      <c r="C11" s="8"/>
      <c r="D11" s="8"/>
    </row>
    <row r="12" customFormat="false" ht="12.1" hidden="false" customHeight="false" outlineLevel="0" collapsed="false">
      <c r="A12" s="0" t="s">
        <v>41</v>
      </c>
      <c r="B12" s="8"/>
      <c r="C12" s="8"/>
      <c r="D12" s="8"/>
    </row>
    <row r="13" customFormat="false" ht="12.1" hidden="false" customHeight="false" outlineLevel="0" collapsed="false">
      <c r="A13" s="0" t="s">
        <v>42</v>
      </c>
      <c r="B13" s="8"/>
      <c r="C13" s="8"/>
      <c r="D13" s="8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2010-10-14T10:13:35Z</dcterms:created>
  <dc:creator/>
  <dc:description/>
  <dc:language>en-US</dc:language>
  <cp:lastModifiedBy>Brona Brejova</cp:lastModifiedBy>
  <dcterms:modified xsi:type="dcterms:W3CDTF">2014-10-16T14:34:48Z</dcterms:modified>
  <cp:revision>13</cp:revision>
  <dc:subject/>
  <dc:title/>
</cp:coreProperties>
</file>